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V:\☆５,林道関係｜機密性２\05-1　工事関係（県営）｜機密性２\R8｜機密性２\04 日和茶坂瀬線　奥ノ井下工区｜機密性２\02-1　PPI｜機密性２\工事費内訳書｜機密性２\"/>
    </mc:Choice>
  </mc:AlternateContent>
  <xr:revisionPtr revIDLastSave="0" documentId="13_ncr:1_{7B110537-8873-4C64-8723-85168D28EABF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工事費内訳書!$A$1:$G$133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工事費内訳書!$G$133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工事費内訳書!$I$133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7" i="59" l="1"/>
  <c r="G125" i="59"/>
  <c r="G124" i="59"/>
  <c r="G122" i="59"/>
  <c r="G121" i="59"/>
  <c r="G120" i="59"/>
  <c r="G116" i="59"/>
  <c r="G115" i="59" s="1"/>
  <c r="G114" i="59" s="1"/>
  <c r="G111" i="59"/>
  <c r="G97" i="59"/>
  <c r="G81" i="59"/>
  <c r="G80" i="59"/>
  <c r="G79" i="59"/>
  <c r="G74" i="59"/>
  <c r="G73" i="59" s="1"/>
  <c r="G66" i="59" s="1"/>
  <c r="G68" i="59"/>
  <c r="G67" i="59"/>
  <c r="G63" i="59"/>
  <c r="G62" i="59"/>
  <c r="G61" i="59"/>
  <c r="G52" i="59"/>
  <c r="G51" i="59" s="1"/>
  <c r="G50" i="59" s="1"/>
  <c r="G48" i="59"/>
  <c r="G40" i="59"/>
  <c r="G39" i="59"/>
  <c r="G30" i="59"/>
  <c r="G24" i="59"/>
  <c r="G18" i="59"/>
  <c r="G17" i="59" s="1"/>
  <c r="G16" i="59" s="1"/>
  <c r="G15" i="59" l="1"/>
  <c r="G12" i="59" s="1"/>
  <c r="G10" i="59" s="1"/>
  <c r="G132" i="59" s="1"/>
  <c r="G133" i="59" s="1"/>
</calcChain>
</file>

<file path=xl/sharedStrings.xml><?xml version="1.0" encoding="utf-8"?>
<sst xmlns="http://schemas.openxmlformats.org/spreadsheetml/2006/main" count="266" uniqueCount="114">
  <si>
    <t>住　　　　所</t>
  </si>
  <si>
    <t>商号又は名称</t>
  </si>
  <si>
    <t>代 表 者 名</t>
  </si>
  <si>
    <t>工事費内訳書</t>
  </si>
  <si>
    <t>工 事 名</t>
  </si>
  <si>
    <t>Ｒ８三林　林開日和茶坂瀬線奥ノ井下　三好市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</si>
  <si>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</si>
  <si>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</si>
  <si>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</si>
  <si>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</si>
  <si>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</si>
  <si>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</si>
  <si>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</si>
  <si>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</si>
  <si>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</si>
  <si>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</si>
  <si>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</si>
  <si>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</si>
  <si>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</si>
  <si>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</si>
  <si>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</si>
  <si>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</si>
  <si>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</si>
  <si>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土工
_x000D_本線(No.122+9.8(MC.62)～No.129+10.0）</t>
  </si>
  <si>
    <t>切土　礫質土
_x000D_本線(No.122+9.8(MC.62)～No.129+10.0)</t>
  </si>
  <si>
    <t>m3</t>
  </si>
  <si>
    <t>切土　軟岩ⅠＡ
_x000D_本線(No.122+9.8(MC.62)～No.129+10.0）</t>
  </si>
  <si>
    <t>盛土
_x000D_本線(No.122+9.8(MC.62)～No.129+10.0）</t>
  </si>
  <si>
    <t>土工
_x000D_木材集積場（No.134+10.0～No.136+8.2(BC.69)）</t>
  </si>
  <si>
    <t>盛土
_x000D_木材集積場（No.134+10.0～No.136+8.2(BC.69)）</t>
  </si>
  <si>
    <t>土羽工
_x000D_木材集積場（No.134+10.0～No.136+8.2(BC.69)）</t>
  </si>
  <si>
    <t>㎡</t>
  </si>
  <si>
    <t>路面工
_x000D_</t>
  </si>
  <si>
    <t>路面工
_x000D_本線(No.122+9.8(MC.62)～No.129）</t>
  </si>
  <si>
    <t>コンクリート路面工(機械舗設)
_x000D_</t>
  </si>
  <si>
    <t>コンクリート路面工(養生工)
_x000D_</t>
  </si>
  <si>
    <t>溶接金網敷設工
_x000D_φ6.0×150×150</t>
  </si>
  <si>
    <t>舗装止め丸太工(1段)
_x000D_</t>
  </si>
  <si>
    <t>ｍ</t>
  </si>
  <si>
    <t>溝形鋼
_x000D_厚6mm×辺65mm×高125mm 13.4kg/m</t>
  </si>
  <si>
    <t>ton</t>
  </si>
  <si>
    <t>法面保護工
_x000D_</t>
  </si>
  <si>
    <t>法面保護工
_x000D_本線(No.125+5.0～No.129+10）</t>
  </si>
  <si>
    <t>法面保護工
_x000D_本線(No.125+5.0～No.129+10.0）</t>
  </si>
  <si>
    <t>擁壁工
_x000D_</t>
  </si>
  <si>
    <t>擁壁工（コンクリート）
_x000D_本線(No.125+1.6(BC.64)～No.126）</t>
  </si>
  <si>
    <t>擁壁工（コンクリート）
_x000D_本線(No.125+1.6(BC64)～No.126）</t>
  </si>
  <si>
    <t>擁壁用水抜きフィルター材
_x000D_NKﾌｨﾙﾀｰ 65F</t>
  </si>
  <si>
    <t>個</t>
  </si>
  <si>
    <t>擁壁工（コンクリート）
_x000D_本線(No.127+0.6～No.128+19.5）</t>
  </si>
  <si>
    <t>排水施設工
_x000D_</t>
  </si>
  <si>
    <t>排水施設工
_x000D_本線</t>
  </si>
  <si>
    <t>溝渠工（グレーチング）
_x000D_本線（No.123+11.5）</t>
  </si>
  <si>
    <t>鋼製グレーチング(圧接型受枠付)
_x000D_横断Ｔ－25　995×400×55</t>
  </si>
  <si>
    <t>組</t>
  </si>
  <si>
    <t>型枠（受台）
_x000D_一般型枠,小型構造物</t>
  </si>
  <si>
    <t>基礎栗石工
_x000D_20cm,敷均し</t>
  </si>
  <si>
    <t>石材運搬　割栗石
_x000D_基礎栗石用　L=67.4km</t>
  </si>
  <si>
    <t>コルゲートＵ字フリューム
_x000D_A形 幅400×高400mm　板厚1.6mm（めっき）</t>
  </si>
  <si>
    <t>石材運搬　割栗石
_x000D_ふとんかご用　L=67.4km</t>
  </si>
  <si>
    <t>型枠（呑口）
_x000D_一般型枠,小型構造物</t>
  </si>
  <si>
    <t>溝渠工（グレーチング）
_x000D_本線（No.125+12.8(MC.64)）</t>
  </si>
  <si>
    <t>側溝工
_x000D_本線（№125+5.0付近～№125+12.8(MC.64)付近）</t>
  </si>
  <si>
    <t>鉄筋コンクリートＵ字溝
_x000D_300Ｂ　長600㎜</t>
  </si>
  <si>
    <t>道路付属施設工
_x000D_</t>
  </si>
  <si>
    <t>仮設工
_x000D_</t>
  </si>
  <si>
    <t>仮設落石防護柵
_x000D_</t>
  </si>
  <si>
    <t>落石防護柵工
_x000D_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</si>
  <si>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</si>
  <si>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</si>
  <si>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</si>
  <si>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</si>
  <si>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</si>
  <si>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</si>
  <si>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</si>
  <si>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</si>
  <si>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</si>
  <si>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</si>
  <si>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</si>
  <si>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</si>
  <si>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</si>
  <si>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作業土工(床掘工)
機械掘削</t>
    <rPh sb="10" eb="12">
      <t>キカイ</t>
    </rPh>
    <rPh sb="12" eb="14">
      <t>クッサク</t>
    </rPh>
    <phoneticPr fontId="7"/>
  </si>
  <si>
    <t xml:space="preserve">埋戻し
</t>
    <phoneticPr fontId="7"/>
  </si>
  <si>
    <t>片切掘削（人力併用機械掘削）（礫質土）
機械掘削</t>
    <rPh sb="20" eb="24">
      <t>キカイクッサク</t>
    </rPh>
    <phoneticPr fontId="7"/>
  </si>
  <si>
    <t>地山掘削工（オープンカット）礫質土
機械掘削</t>
    <rPh sb="18" eb="20">
      <t>キカイ</t>
    </rPh>
    <rPh sb="20" eb="22">
      <t>クッサク</t>
    </rPh>
    <phoneticPr fontId="7"/>
  </si>
  <si>
    <t>掘削積込（礫質土）
機械積込</t>
    <rPh sb="10" eb="13">
      <t>キカイツ</t>
    </rPh>
    <rPh sb="13" eb="14">
      <t>コ</t>
    </rPh>
    <phoneticPr fontId="7"/>
  </si>
  <si>
    <t>地山掘削工（側溝堀）軟岩(Ⅰ)Ａ
機械掘削</t>
    <rPh sb="17" eb="21">
      <t>キカイクッサク</t>
    </rPh>
    <phoneticPr fontId="7"/>
  </si>
  <si>
    <t>片切掘削（人力併用機械掘削）（軟岩Ⅰ）
機械掘削</t>
    <rPh sb="20" eb="24">
      <t>キカイクッサク</t>
    </rPh>
    <phoneticPr fontId="7"/>
  </si>
  <si>
    <t>地山掘削工（オープンカット）軟岩Ⅰ
機械掘削</t>
    <rPh sb="18" eb="22">
      <t>キカイクッサク</t>
    </rPh>
    <phoneticPr fontId="7"/>
  </si>
  <si>
    <t>掘削積込（軟岩Ⅰ）
機械積込</t>
    <rPh sb="10" eb="13">
      <t>キカイツ</t>
    </rPh>
    <rPh sb="13" eb="14">
      <t>コ</t>
    </rPh>
    <phoneticPr fontId="7"/>
  </si>
  <si>
    <t>機械盛土
路床</t>
    <rPh sb="0" eb="2">
      <t>キカイ</t>
    </rPh>
    <phoneticPr fontId="7"/>
  </si>
  <si>
    <t>機械盛土
路体</t>
    <rPh sb="0" eb="2">
      <t>キカイ</t>
    </rPh>
    <phoneticPr fontId="7"/>
  </si>
  <si>
    <t>機械運搬（礫質土）
L=0.074km</t>
    <rPh sb="0" eb="2">
      <t>キカイ</t>
    </rPh>
    <phoneticPr fontId="7"/>
  </si>
  <si>
    <t>機械運搬（軟岩Ⅰ）
L=0.074km</t>
    <rPh sb="0" eb="2">
      <t>キカイ</t>
    </rPh>
    <phoneticPr fontId="7"/>
  </si>
  <si>
    <t>機械運搬（礫質土）
L=0.179km</t>
    <rPh sb="0" eb="2">
      <t>キカイ</t>
    </rPh>
    <phoneticPr fontId="7"/>
  </si>
  <si>
    <t>捨土積込
機械積込</t>
    <rPh sb="5" eb="8">
      <t>キカイツ</t>
    </rPh>
    <rPh sb="8" eb="9">
      <t>コ</t>
    </rPh>
    <phoneticPr fontId="7"/>
  </si>
  <si>
    <t>盛土法面整形(削取り整形)
機械</t>
    <rPh sb="14" eb="16">
      <t>キカイ</t>
    </rPh>
    <phoneticPr fontId="7"/>
  </si>
  <si>
    <t>不陸整正</t>
    <phoneticPr fontId="7"/>
  </si>
  <si>
    <t>型枠
一般型枠,均しｺﾝｸﾘｰﾄ</t>
    <phoneticPr fontId="7"/>
  </si>
  <si>
    <t>目地板
瀝青繊維質目地板 t=10mm</t>
    <phoneticPr fontId="7"/>
  </si>
  <si>
    <t>植生マット工
肥料袋付・人工張芝付(二重ﾈｯﾄ)</t>
    <phoneticPr fontId="7"/>
  </si>
  <si>
    <t>モルタル吹付工
厚7㎝</t>
    <phoneticPr fontId="7"/>
  </si>
  <si>
    <t>重力式擁壁（本体）
一般養生,18-8-40(高炉)</t>
    <phoneticPr fontId="7"/>
  </si>
  <si>
    <t>重力式擁壁（基礎）
一般養生,18-8-40(高炉)</t>
    <phoneticPr fontId="7"/>
  </si>
  <si>
    <t xml:space="preserve">基面整正
</t>
    <phoneticPr fontId="7"/>
  </si>
  <si>
    <t>基面整正</t>
    <phoneticPr fontId="7"/>
  </si>
  <si>
    <t>コンクリート（受台）
小型構造物,人力打設,一般養生,18-8-40(高炉)</t>
    <phoneticPr fontId="7"/>
  </si>
  <si>
    <t>ふとんかご
高さ50cm×幅120cm</t>
    <phoneticPr fontId="7"/>
  </si>
  <si>
    <t>コンクリート（呑口）
小型構造物,人力打設,一般養生,18-8-40(高炉)</t>
    <phoneticPr fontId="7"/>
  </si>
  <si>
    <t>作業土工(床掘工)
機械掘削,礫質土</t>
    <rPh sb="10" eb="14">
      <t>キカイクッサク</t>
    </rPh>
    <phoneticPr fontId="7"/>
  </si>
  <si>
    <t>作業土工(床掘工)
機械掘削,軟岩(Ⅰ)A</t>
    <rPh sb="10" eb="14">
      <t>キカイクッサク</t>
    </rPh>
    <phoneticPr fontId="7"/>
  </si>
  <si>
    <t>ガードレール設置
ｺﾝｸﾘｰﾄ建込,塗装品C-2B</t>
    <phoneticPr fontId="7"/>
  </si>
  <si>
    <t>ガードレール設置
ｺﾝｸﾘｰﾄ建込,塗装品C-2B</t>
    <rPh sb="6" eb="8">
      <t>セッチ</t>
    </rPh>
    <phoneticPr fontId="7"/>
  </si>
  <si>
    <t>鉄筋工（加工・組立）
加工・組立,一般構造物,D13,SD295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</si>
</sst>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35"/>
  <sheetViews>
    <sheetView showGridLines="0" tabSelected="1" zoomScaleNormal="100" zoomScaleSheetLayoutView="100" workbookViewId="0">
      <selection activeCell="F4" sqref="F4:G4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0" t="s">
        <v>12</v>
      </c>
      <c r="B10" s="21"/>
      <c r="C10" s="21"/>
      <c r="D10" s="22"/>
      <c r="E10" s="9" t="s">
        <v>13</v>
      </c>
      <c r="F10" s="10">
        <v>1</v>
      </c>
      <c r="G10" s="11">
        <f>+G12+G124</f>
        <v>0</v>
      </c>
      <c r="H10" s="1"/>
      <c r="I10" s="12">
        <v>1</v>
      </c>
      <c r="J10" s="12"/>
    </row>
    <row r="11" spans="1:10" ht="42" customHeight="1" x14ac:dyDescent="0.15">
      <c r="A11" s="13"/>
      <c r="B11" s="21" t="s">
        <v>14</v>
      </c>
      <c r="C11" s="21"/>
      <c r="D11" s="22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0" t="s">
        <v>16</v>
      </c>
      <c r="B12" s="21"/>
      <c r="C12" s="21"/>
      <c r="D12" s="22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1" t="s">
        <v>17</v>
      </c>
      <c r="C13" s="21"/>
      <c r="D13" s="22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1" t="s">
        <v>19</v>
      </c>
      <c r="C14" s="21"/>
      <c r="D14" s="22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0" t="s">
        <v>21</v>
      </c>
      <c r="B15" s="21"/>
      <c r="C15" s="21"/>
      <c r="D15" s="22"/>
      <c r="E15" s="9" t="s">
        <v>13</v>
      </c>
      <c r="F15" s="10">
        <v>1</v>
      </c>
      <c r="G15" s="11">
        <f>+G16+G50+G61+G66+G79+G114+G120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1" t="s">
        <v>22</v>
      </c>
      <c r="C16" s="21"/>
      <c r="D16" s="22"/>
      <c r="E16" s="9" t="s">
        <v>13</v>
      </c>
      <c r="F16" s="10">
        <v>1</v>
      </c>
      <c r="G16" s="11">
        <f>+G17+G39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1" t="s">
        <v>23</v>
      </c>
      <c r="D17" s="22"/>
      <c r="E17" s="9" t="s">
        <v>13</v>
      </c>
      <c r="F17" s="10">
        <v>1</v>
      </c>
      <c r="G17" s="11">
        <f>+G18+G24+G30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+G19+G20+G21+G22+G23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81</v>
      </c>
      <c r="E19" s="9" t="s">
        <v>25</v>
      </c>
      <c r="F19" s="10">
        <v>87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82</v>
      </c>
      <c r="E20" s="9" t="s">
        <v>25</v>
      </c>
      <c r="F20" s="10">
        <v>43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83</v>
      </c>
      <c r="E21" s="9" t="s">
        <v>25</v>
      </c>
      <c r="F21" s="10">
        <v>3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84</v>
      </c>
      <c r="E22" s="9" t="s">
        <v>25</v>
      </c>
      <c r="F22" s="10">
        <v>9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85</v>
      </c>
      <c r="E23" s="9" t="s">
        <v>25</v>
      </c>
      <c r="F23" s="10">
        <v>17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26</v>
      </c>
      <c r="E24" s="9" t="s">
        <v>13</v>
      </c>
      <c r="F24" s="10">
        <v>1</v>
      </c>
      <c r="G24" s="11">
        <f>+G25+G26+G27+G28+G29</f>
        <v>0</v>
      </c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81</v>
      </c>
      <c r="E25" s="9" t="s">
        <v>25</v>
      </c>
      <c r="F25" s="10">
        <v>122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86</v>
      </c>
      <c r="E26" s="9" t="s">
        <v>25</v>
      </c>
      <c r="F26" s="10">
        <v>4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87</v>
      </c>
      <c r="E27" s="9" t="s">
        <v>25</v>
      </c>
      <c r="F27" s="10">
        <v>34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88</v>
      </c>
      <c r="E28" s="9" t="s">
        <v>25</v>
      </c>
      <c r="F28" s="10">
        <v>24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89</v>
      </c>
      <c r="E29" s="9" t="s">
        <v>25</v>
      </c>
      <c r="F29" s="10">
        <v>31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27</v>
      </c>
      <c r="E30" s="9" t="s">
        <v>13</v>
      </c>
      <c r="F30" s="10">
        <v>1</v>
      </c>
      <c r="G30" s="11">
        <f>+G31+G32+G33+G34+G35+G36+G37+G38</f>
        <v>0</v>
      </c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90</v>
      </c>
      <c r="E31" s="9" t="s">
        <v>25</v>
      </c>
      <c r="F31" s="10">
        <v>57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90</v>
      </c>
      <c r="E32" s="9" t="s">
        <v>25</v>
      </c>
      <c r="F32" s="10">
        <v>82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90</v>
      </c>
      <c r="E33" s="9" t="s">
        <v>25</v>
      </c>
      <c r="F33" s="10">
        <v>20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91</v>
      </c>
      <c r="E34" s="9" t="s">
        <v>25</v>
      </c>
      <c r="F34" s="10">
        <v>41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91</v>
      </c>
      <c r="E35" s="9" t="s">
        <v>25</v>
      </c>
      <c r="F35" s="10">
        <v>29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92</v>
      </c>
      <c r="E36" s="9" t="s">
        <v>25</v>
      </c>
      <c r="F36" s="10">
        <v>17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93</v>
      </c>
      <c r="E37" s="9" t="s">
        <v>25</v>
      </c>
      <c r="F37" s="10">
        <v>31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94</v>
      </c>
      <c r="E38" s="9" t="s">
        <v>25</v>
      </c>
      <c r="F38" s="10">
        <v>41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21" t="s">
        <v>28</v>
      </c>
      <c r="D39" s="22"/>
      <c r="E39" s="9" t="s">
        <v>13</v>
      </c>
      <c r="F39" s="10">
        <v>1</v>
      </c>
      <c r="G39" s="11">
        <f>+G40+G48</f>
        <v>0</v>
      </c>
      <c r="H39" s="1"/>
      <c r="I39" s="12">
        <v>30</v>
      </c>
      <c r="J39" s="12">
        <v>3</v>
      </c>
    </row>
    <row r="40" spans="1:10" ht="42" customHeight="1" x14ac:dyDescent="0.15">
      <c r="A40" s="13"/>
      <c r="B40" s="15"/>
      <c r="C40" s="15"/>
      <c r="D40" s="16" t="s">
        <v>29</v>
      </c>
      <c r="E40" s="9" t="s">
        <v>13</v>
      </c>
      <c r="F40" s="10">
        <v>1</v>
      </c>
      <c r="G40" s="11">
        <f>+G41+G42+G43+G44+G45+G46+G47</f>
        <v>0</v>
      </c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90</v>
      </c>
      <c r="E41" s="9" t="s">
        <v>25</v>
      </c>
      <c r="F41" s="10">
        <v>263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90</v>
      </c>
      <c r="E42" s="9" t="s">
        <v>25</v>
      </c>
      <c r="F42" s="10">
        <v>31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91</v>
      </c>
      <c r="E43" s="9" t="s">
        <v>25</v>
      </c>
      <c r="F43" s="10">
        <v>534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91</v>
      </c>
      <c r="E44" s="9" t="s">
        <v>25</v>
      </c>
      <c r="F44" s="10">
        <v>571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91</v>
      </c>
      <c r="E45" s="9" t="s">
        <v>25</v>
      </c>
      <c r="F45" s="10">
        <v>238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91</v>
      </c>
      <c r="E46" s="9" t="s">
        <v>25</v>
      </c>
      <c r="F46" s="10">
        <v>684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95</v>
      </c>
      <c r="E47" s="9" t="s">
        <v>25</v>
      </c>
      <c r="F47" s="10">
        <v>2320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30</v>
      </c>
      <c r="E48" s="9" t="s">
        <v>13</v>
      </c>
      <c r="F48" s="10">
        <v>1</v>
      </c>
      <c r="G48" s="11">
        <f>+G49</f>
        <v>0</v>
      </c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96</v>
      </c>
      <c r="E49" s="9" t="s">
        <v>31</v>
      </c>
      <c r="F49" s="10">
        <v>902.6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21" t="s">
        <v>32</v>
      </c>
      <c r="C50" s="21"/>
      <c r="D50" s="22"/>
      <c r="E50" s="9" t="s">
        <v>13</v>
      </c>
      <c r="F50" s="10">
        <v>1</v>
      </c>
      <c r="G50" s="11">
        <f>+G51</f>
        <v>0</v>
      </c>
      <c r="H50" s="1"/>
      <c r="I50" s="12">
        <v>41</v>
      </c>
      <c r="J50" s="12">
        <v>2</v>
      </c>
    </row>
    <row r="51" spans="1:10" ht="42" customHeight="1" x14ac:dyDescent="0.15">
      <c r="A51" s="13"/>
      <c r="B51" s="15"/>
      <c r="C51" s="21" t="s">
        <v>33</v>
      </c>
      <c r="D51" s="22"/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3</v>
      </c>
    </row>
    <row r="52" spans="1:10" ht="42" customHeight="1" x14ac:dyDescent="0.15">
      <c r="A52" s="13"/>
      <c r="B52" s="15"/>
      <c r="C52" s="15"/>
      <c r="D52" s="16" t="s">
        <v>33</v>
      </c>
      <c r="E52" s="9" t="s">
        <v>13</v>
      </c>
      <c r="F52" s="10">
        <v>1</v>
      </c>
      <c r="G52" s="11">
        <f>+G53+G54+G55+G56+G57+G58+G59+G60</f>
        <v>0</v>
      </c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34</v>
      </c>
      <c r="E53" s="9" t="s">
        <v>31</v>
      </c>
      <c r="F53" s="10">
        <v>616.20000000000005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97</v>
      </c>
      <c r="E54" s="9" t="s">
        <v>31</v>
      </c>
      <c r="F54" s="10">
        <v>616.20000000000005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35</v>
      </c>
      <c r="E55" s="9" t="s">
        <v>31</v>
      </c>
      <c r="F55" s="10">
        <v>616.20000000000005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36</v>
      </c>
      <c r="E56" s="9" t="s">
        <v>31</v>
      </c>
      <c r="F56" s="10">
        <v>554.5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37</v>
      </c>
      <c r="E57" s="9" t="s">
        <v>38</v>
      </c>
      <c r="F57" s="10">
        <v>110.3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98</v>
      </c>
      <c r="E58" s="9" t="s">
        <v>31</v>
      </c>
      <c r="F58" s="10">
        <v>9.8000000000000007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99</v>
      </c>
      <c r="E59" s="9" t="s">
        <v>31</v>
      </c>
      <c r="F59" s="10">
        <v>9.6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39</v>
      </c>
      <c r="E60" s="9" t="s">
        <v>40</v>
      </c>
      <c r="F60" s="10">
        <v>0.32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21" t="s">
        <v>41</v>
      </c>
      <c r="C61" s="21"/>
      <c r="D61" s="22"/>
      <c r="E61" s="9" t="s">
        <v>13</v>
      </c>
      <c r="F61" s="10">
        <v>1</v>
      </c>
      <c r="G61" s="11">
        <f>+G62</f>
        <v>0</v>
      </c>
      <c r="H61" s="1"/>
      <c r="I61" s="12">
        <v>52</v>
      </c>
      <c r="J61" s="12">
        <v>2</v>
      </c>
    </row>
    <row r="62" spans="1:10" ht="42" customHeight="1" x14ac:dyDescent="0.15">
      <c r="A62" s="13"/>
      <c r="B62" s="15"/>
      <c r="C62" s="21" t="s">
        <v>42</v>
      </c>
      <c r="D62" s="22"/>
      <c r="E62" s="9" t="s">
        <v>13</v>
      </c>
      <c r="F62" s="10">
        <v>1</v>
      </c>
      <c r="G62" s="11">
        <f>+G63</f>
        <v>0</v>
      </c>
      <c r="H62" s="1"/>
      <c r="I62" s="12">
        <v>53</v>
      </c>
      <c r="J62" s="12">
        <v>3</v>
      </c>
    </row>
    <row r="63" spans="1:10" ht="42" customHeight="1" x14ac:dyDescent="0.15">
      <c r="A63" s="13"/>
      <c r="B63" s="15"/>
      <c r="C63" s="15"/>
      <c r="D63" s="16" t="s">
        <v>43</v>
      </c>
      <c r="E63" s="9" t="s">
        <v>13</v>
      </c>
      <c r="F63" s="10">
        <v>1</v>
      </c>
      <c r="G63" s="11">
        <f>+G64+G65</f>
        <v>0</v>
      </c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100</v>
      </c>
      <c r="E64" s="9" t="s">
        <v>31</v>
      </c>
      <c r="F64" s="10">
        <v>110.9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101</v>
      </c>
      <c r="E65" s="9" t="s">
        <v>31</v>
      </c>
      <c r="F65" s="10">
        <v>355.6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21" t="s">
        <v>44</v>
      </c>
      <c r="C66" s="21"/>
      <c r="D66" s="22"/>
      <c r="E66" s="9" t="s">
        <v>13</v>
      </c>
      <c r="F66" s="10">
        <v>1</v>
      </c>
      <c r="G66" s="11">
        <f>+G67+G73</f>
        <v>0</v>
      </c>
      <c r="H66" s="1"/>
      <c r="I66" s="12">
        <v>57</v>
      </c>
      <c r="J66" s="12">
        <v>2</v>
      </c>
    </row>
    <row r="67" spans="1:10" ht="42" customHeight="1" x14ac:dyDescent="0.15">
      <c r="A67" s="13"/>
      <c r="B67" s="15"/>
      <c r="C67" s="21" t="s">
        <v>45</v>
      </c>
      <c r="D67" s="22"/>
      <c r="E67" s="9" t="s">
        <v>13</v>
      </c>
      <c r="F67" s="10">
        <v>1</v>
      </c>
      <c r="G67" s="11">
        <f>+G68</f>
        <v>0</v>
      </c>
      <c r="H67" s="1"/>
      <c r="I67" s="12">
        <v>58</v>
      </c>
      <c r="J67" s="12">
        <v>3</v>
      </c>
    </row>
    <row r="68" spans="1:10" ht="42" customHeight="1" x14ac:dyDescent="0.15">
      <c r="A68" s="13"/>
      <c r="B68" s="15"/>
      <c r="C68" s="15"/>
      <c r="D68" s="16" t="s">
        <v>46</v>
      </c>
      <c r="E68" s="9" t="s">
        <v>13</v>
      </c>
      <c r="F68" s="10">
        <v>1</v>
      </c>
      <c r="G68" s="11">
        <f>+G69+G70+G71+G72</f>
        <v>0</v>
      </c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102</v>
      </c>
      <c r="E69" s="9" t="s">
        <v>25</v>
      </c>
      <c r="F69" s="10">
        <v>41.6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103</v>
      </c>
      <c r="E70" s="9" t="s">
        <v>25</v>
      </c>
      <c r="F70" s="10">
        <v>16.2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104</v>
      </c>
      <c r="E71" s="9" t="s">
        <v>31</v>
      </c>
      <c r="F71" s="10">
        <v>27.2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47</v>
      </c>
      <c r="E72" s="9" t="s">
        <v>48</v>
      </c>
      <c r="F72" s="10">
        <v>16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21" t="s">
        <v>49</v>
      </c>
      <c r="D73" s="22"/>
      <c r="E73" s="9" t="s">
        <v>13</v>
      </c>
      <c r="F73" s="10">
        <v>1</v>
      </c>
      <c r="G73" s="11">
        <f>+G74</f>
        <v>0</v>
      </c>
      <c r="H73" s="1"/>
      <c r="I73" s="12">
        <v>64</v>
      </c>
      <c r="J73" s="12">
        <v>3</v>
      </c>
    </row>
    <row r="74" spans="1:10" ht="42" customHeight="1" x14ac:dyDescent="0.15">
      <c r="A74" s="13"/>
      <c r="B74" s="15"/>
      <c r="C74" s="15"/>
      <c r="D74" s="16" t="s">
        <v>49</v>
      </c>
      <c r="E74" s="9" t="s">
        <v>13</v>
      </c>
      <c r="F74" s="10">
        <v>1</v>
      </c>
      <c r="G74" s="11">
        <f>+G75+G76+G77+G78</f>
        <v>0</v>
      </c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102</v>
      </c>
      <c r="E75" s="9" t="s">
        <v>25</v>
      </c>
      <c r="F75" s="10">
        <v>91.9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103</v>
      </c>
      <c r="E76" s="9" t="s">
        <v>25</v>
      </c>
      <c r="F76" s="10">
        <v>32.6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105</v>
      </c>
      <c r="E77" s="9" t="s">
        <v>31</v>
      </c>
      <c r="F77" s="10">
        <v>59.9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47</v>
      </c>
      <c r="E78" s="9" t="s">
        <v>48</v>
      </c>
      <c r="F78" s="10">
        <v>54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21" t="s">
        <v>50</v>
      </c>
      <c r="C79" s="21"/>
      <c r="D79" s="22"/>
      <c r="E79" s="9" t="s">
        <v>13</v>
      </c>
      <c r="F79" s="10">
        <v>1</v>
      </c>
      <c r="G79" s="11">
        <f>+G80</f>
        <v>0</v>
      </c>
      <c r="H79" s="1"/>
      <c r="I79" s="12">
        <v>70</v>
      </c>
      <c r="J79" s="12">
        <v>2</v>
      </c>
    </row>
    <row r="80" spans="1:10" ht="42" customHeight="1" x14ac:dyDescent="0.15">
      <c r="A80" s="13"/>
      <c r="B80" s="15"/>
      <c r="C80" s="21" t="s">
        <v>51</v>
      </c>
      <c r="D80" s="22"/>
      <c r="E80" s="9" t="s">
        <v>13</v>
      </c>
      <c r="F80" s="10">
        <v>1</v>
      </c>
      <c r="G80" s="11">
        <f>+G81+G97+G111</f>
        <v>0</v>
      </c>
      <c r="H80" s="1"/>
      <c r="I80" s="12">
        <v>71</v>
      </c>
      <c r="J80" s="12">
        <v>3</v>
      </c>
    </row>
    <row r="81" spans="1:10" ht="42" customHeight="1" x14ac:dyDescent="0.15">
      <c r="A81" s="13"/>
      <c r="B81" s="15"/>
      <c r="C81" s="15"/>
      <c r="D81" s="16" t="s">
        <v>52</v>
      </c>
      <c r="E81" s="9" t="s">
        <v>13</v>
      </c>
      <c r="F81" s="10">
        <v>1</v>
      </c>
      <c r="G81" s="11">
        <f>+G82+G83+G84+G85+G86+G87+G88+G89+G90+G91+G92+G93+G94+G95+G96</f>
        <v>0</v>
      </c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53</v>
      </c>
      <c r="E82" s="9" t="s">
        <v>54</v>
      </c>
      <c r="F82" s="10">
        <v>5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106</v>
      </c>
      <c r="E83" s="9" t="s">
        <v>25</v>
      </c>
      <c r="F83" s="10">
        <v>1.7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55</v>
      </c>
      <c r="E84" s="9" t="s">
        <v>31</v>
      </c>
      <c r="F84" s="10">
        <v>10.1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56</v>
      </c>
      <c r="E85" s="9" t="s">
        <v>31</v>
      </c>
      <c r="F85" s="10">
        <v>4.3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57</v>
      </c>
      <c r="E86" s="9" t="s">
        <v>25</v>
      </c>
      <c r="F86" s="10">
        <v>0.9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105</v>
      </c>
      <c r="E87" s="9" t="s">
        <v>31</v>
      </c>
      <c r="F87" s="10">
        <v>2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109</v>
      </c>
      <c r="E88" s="9" t="s">
        <v>25</v>
      </c>
      <c r="F88" s="10">
        <v>1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58</v>
      </c>
      <c r="E89" s="9" t="s">
        <v>38</v>
      </c>
      <c r="F89" s="10">
        <v>2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107</v>
      </c>
      <c r="E90" s="9" t="s">
        <v>38</v>
      </c>
      <c r="F90" s="10">
        <v>4</v>
      </c>
      <c r="G90" s="14"/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59</v>
      </c>
      <c r="E91" s="9" t="s">
        <v>25</v>
      </c>
      <c r="F91" s="10">
        <v>2.2999999999999998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108</v>
      </c>
      <c r="E92" s="9" t="s">
        <v>25</v>
      </c>
      <c r="F92" s="10">
        <v>0.3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60</v>
      </c>
      <c r="E93" s="9" t="s">
        <v>31</v>
      </c>
      <c r="F93" s="10">
        <v>2.2999999999999998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105</v>
      </c>
      <c r="E94" s="9" t="s">
        <v>31</v>
      </c>
      <c r="F94" s="10">
        <v>1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109</v>
      </c>
      <c r="E95" s="9" t="s">
        <v>25</v>
      </c>
      <c r="F95" s="10">
        <v>1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110</v>
      </c>
      <c r="E96" s="9" t="s">
        <v>25</v>
      </c>
      <c r="F96" s="10">
        <v>2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61</v>
      </c>
      <c r="E97" s="9" t="s">
        <v>13</v>
      </c>
      <c r="F97" s="10">
        <v>1</v>
      </c>
      <c r="G97" s="11">
        <f>+G98+G99+G100+G101+G102+G103+G104+G105+G106+G107+G108+G109+G110</f>
        <v>0</v>
      </c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53</v>
      </c>
      <c r="E98" s="9" t="s">
        <v>54</v>
      </c>
      <c r="F98" s="10">
        <v>4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15"/>
      <c r="D99" s="16" t="s">
        <v>106</v>
      </c>
      <c r="E99" s="9" t="s">
        <v>25</v>
      </c>
      <c r="F99" s="10">
        <v>1.3</v>
      </c>
      <c r="G99" s="14"/>
      <c r="H99" s="1"/>
      <c r="I99" s="12">
        <v>90</v>
      </c>
      <c r="J99" s="12">
        <v>4</v>
      </c>
    </row>
    <row r="100" spans="1:10" ht="42" customHeight="1" x14ac:dyDescent="0.15">
      <c r="A100" s="13"/>
      <c r="B100" s="15"/>
      <c r="C100" s="15"/>
      <c r="D100" s="16" t="s">
        <v>55</v>
      </c>
      <c r="E100" s="9" t="s">
        <v>31</v>
      </c>
      <c r="F100" s="10">
        <v>8.1</v>
      </c>
      <c r="G100" s="14"/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56</v>
      </c>
      <c r="E101" s="9" t="s">
        <v>31</v>
      </c>
      <c r="F101" s="10">
        <v>3.2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15"/>
      <c r="C102" s="15"/>
      <c r="D102" s="16" t="s">
        <v>57</v>
      </c>
      <c r="E102" s="9" t="s">
        <v>25</v>
      </c>
      <c r="F102" s="10">
        <v>0.6</v>
      </c>
      <c r="G102" s="14"/>
      <c r="H102" s="1"/>
      <c r="I102" s="12">
        <v>93</v>
      </c>
      <c r="J102" s="12">
        <v>4</v>
      </c>
    </row>
    <row r="103" spans="1:10" ht="42" customHeight="1" x14ac:dyDescent="0.15">
      <c r="A103" s="13"/>
      <c r="B103" s="15"/>
      <c r="C103" s="15"/>
      <c r="D103" s="16" t="s">
        <v>105</v>
      </c>
      <c r="E103" s="9" t="s">
        <v>31</v>
      </c>
      <c r="F103" s="10">
        <v>0.8</v>
      </c>
      <c r="G103" s="14"/>
      <c r="H103" s="1"/>
      <c r="I103" s="12">
        <v>94</v>
      </c>
      <c r="J103" s="12">
        <v>4</v>
      </c>
    </row>
    <row r="104" spans="1:10" ht="42" customHeight="1" x14ac:dyDescent="0.15">
      <c r="A104" s="13"/>
      <c r="B104" s="15"/>
      <c r="C104" s="15"/>
      <c r="D104" s="16" t="s">
        <v>58</v>
      </c>
      <c r="E104" s="9" t="s">
        <v>38</v>
      </c>
      <c r="F104" s="10">
        <v>2</v>
      </c>
      <c r="G104" s="14"/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107</v>
      </c>
      <c r="E105" s="9" t="s">
        <v>38</v>
      </c>
      <c r="F105" s="10">
        <v>4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59</v>
      </c>
      <c r="E106" s="9" t="s">
        <v>25</v>
      </c>
      <c r="F106" s="10">
        <v>2.2999999999999998</v>
      </c>
      <c r="G106" s="14"/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108</v>
      </c>
      <c r="E107" s="9" t="s">
        <v>25</v>
      </c>
      <c r="F107" s="10">
        <v>0.3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15"/>
      <c r="C108" s="15"/>
      <c r="D108" s="16" t="s">
        <v>60</v>
      </c>
      <c r="E108" s="9" t="s">
        <v>31</v>
      </c>
      <c r="F108" s="10">
        <v>2.2999999999999998</v>
      </c>
      <c r="G108" s="14"/>
      <c r="H108" s="1"/>
      <c r="I108" s="12">
        <v>99</v>
      </c>
      <c r="J108" s="12">
        <v>4</v>
      </c>
    </row>
    <row r="109" spans="1:10" ht="42" customHeight="1" x14ac:dyDescent="0.15">
      <c r="A109" s="13"/>
      <c r="B109" s="15"/>
      <c r="C109" s="15"/>
      <c r="D109" s="16" t="s">
        <v>105</v>
      </c>
      <c r="E109" s="9" t="s">
        <v>31</v>
      </c>
      <c r="F109" s="10">
        <v>1</v>
      </c>
      <c r="G109" s="14"/>
      <c r="H109" s="1"/>
      <c r="I109" s="12">
        <v>100</v>
      </c>
      <c r="J109" s="12">
        <v>4</v>
      </c>
    </row>
    <row r="110" spans="1:10" ht="42" customHeight="1" x14ac:dyDescent="0.15">
      <c r="A110" s="13"/>
      <c r="B110" s="15"/>
      <c r="C110" s="15"/>
      <c r="D110" s="16" t="s">
        <v>110</v>
      </c>
      <c r="E110" s="9" t="s">
        <v>25</v>
      </c>
      <c r="F110" s="10">
        <v>2</v>
      </c>
      <c r="G110" s="14"/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62</v>
      </c>
      <c r="E111" s="9" t="s">
        <v>13</v>
      </c>
      <c r="F111" s="10">
        <v>1</v>
      </c>
      <c r="G111" s="11">
        <f>+G112+G113</f>
        <v>0</v>
      </c>
      <c r="H111" s="1"/>
      <c r="I111" s="12">
        <v>102</v>
      </c>
      <c r="J111" s="12">
        <v>4</v>
      </c>
    </row>
    <row r="112" spans="1:10" ht="42" customHeight="1" x14ac:dyDescent="0.15">
      <c r="A112" s="13"/>
      <c r="B112" s="15"/>
      <c r="C112" s="15"/>
      <c r="D112" s="16" t="s">
        <v>63</v>
      </c>
      <c r="E112" s="9" t="s">
        <v>38</v>
      </c>
      <c r="F112" s="10">
        <v>8</v>
      </c>
      <c r="G112" s="14"/>
      <c r="H112" s="1"/>
      <c r="I112" s="12">
        <v>103</v>
      </c>
      <c r="J112" s="12">
        <v>4</v>
      </c>
    </row>
    <row r="113" spans="1:10" ht="42" customHeight="1" x14ac:dyDescent="0.15">
      <c r="A113" s="13"/>
      <c r="B113" s="15"/>
      <c r="C113" s="15"/>
      <c r="D113" s="16" t="s">
        <v>105</v>
      </c>
      <c r="E113" s="9" t="s">
        <v>31</v>
      </c>
      <c r="F113" s="10">
        <v>4.5999999999999996</v>
      </c>
      <c r="G113" s="14"/>
      <c r="H113" s="1"/>
      <c r="I113" s="12">
        <v>104</v>
      </c>
      <c r="J113" s="12">
        <v>4</v>
      </c>
    </row>
    <row r="114" spans="1:10" ht="42" customHeight="1" x14ac:dyDescent="0.15">
      <c r="A114" s="13"/>
      <c r="B114" s="21" t="s">
        <v>64</v>
      </c>
      <c r="C114" s="21"/>
      <c r="D114" s="22"/>
      <c r="E114" s="9" t="s">
        <v>13</v>
      </c>
      <c r="F114" s="10">
        <v>1</v>
      </c>
      <c r="G114" s="11">
        <f>+G115</f>
        <v>0</v>
      </c>
      <c r="H114" s="1"/>
      <c r="I114" s="12">
        <v>105</v>
      </c>
      <c r="J114" s="12">
        <v>2</v>
      </c>
    </row>
    <row r="115" spans="1:10" ht="42" customHeight="1" x14ac:dyDescent="0.15">
      <c r="A115" s="13"/>
      <c r="B115" s="15"/>
      <c r="C115" s="21" t="s">
        <v>64</v>
      </c>
      <c r="D115" s="22"/>
      <c r="E115" s="9" t="s">
        <v>13</v>
      </c>
      <c r="F115" s="10">
        <v>1</v>
      </c>
      <c r="G115" s="11">
        <f>+G116</f>
        <v>0</v>
      </c>
      <c r="H115" s="1"/>
      <c r="I115" s="12">
        <v>106</v>
      </c>
      <c r="J115" s="12">
        <v>3</v>
      </c>
    </row>
    <row r="116" spans="1:10" ht="42" customHeight="1" x14ac:dyDescent="0.15">
      <c r="A116" s="13"/>
      <c r="B116" s="15"/>
      <c r="C116" s="15"/>
      <c r="D116" s="16" t="s">
        <v>64</v>
      </c>
      <c r="E116" s="9" t="s">
        <v>13</v>
      </c>
      <c r="F116" s="10">
        <v>1</v>
      </c>
      <c r="G116" s="11">
        <f>+G117+G118+G119</f>
        <v>0</v>
      </c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111</v>
      </c>
      <c r="E117" s="9" t="s">
        <v>38</v>
      </c>
      <c r="F117" s="10">
        <v>40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112</v>
      </c>
      <c r="E118" s="9" t="s">
        <v>38</v>
      </c>
      <c r="F118" s="10">
        <v>34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113</v>
      </c>
      <c r="E119" s="9" t="s">
        <v>40</v>
      </c>
      <c r="F119" s="10">
        <v>0.09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21" t="s">
        <v>65</v>
      </c>
      <c r="C120" s="21"/>
      <c r="D120" s="22"/>
      <c r="E120" s="9" t="s">
        <v>13</v>
      </c>
      <c r="F120" s="10">
        <v>1</v>
      </c>
      <c r="G120" s="11">
        <f>+G121</f>
        <v>0</v>
      </c>
      <c r="H120" s="1"/>
      <c r="I120" s="12">
        <v>111</v>
      </c>
      <c r="J120" s="12">
        <v>2</v>
      </c>
    </row>
    <row r="121" spans="1:10" ht="42" customHeight="1" x14ac:dyDescent="0.15">
      <c r="A121" s="13"/>
      <c r="B121" s="15"/>
      <c r="C121" s="21" t="s">
        <v>65</v>
      </c>
      <c r="D121" s="22"/>
      <c r="E121" s="9" t="s">
        <v>13</v>
      </c>
      <c r="F121" s="10">
        <v>1</v>
      </c>
      <c r="G121" s="11">
        <f>+G122</f>
        <v>0</v>
      </c>
      <c r="H121" s="1"/>
      <c r="I121" s="12">
        <v>112</v>
      </c>
      <c r="J121" s="12">
        <v>3</v>
      </c>
    </row>
    <row r="122" spans="1:10" ht="42" customHeight="1" x14ac:dyDescent="0.15">
      <c r="A122" s="13"/>
      <c r="B122" s="15"/>
      <c r="C122" s="15"/>
      <c r="D122" s="16" t="s">
        <v>66</v>
      </c>
      <c r="E122" s="9" t="s">
        <v>13</v>
      </c>
      <c r="F122" s="10">
        <v>1</v>
      </c>
      <c r="G122" s="11">
        <f>+G123</f>
        <v>0</v>
      </c>
      <c r="H122" s="1"/>
      <c r="I122" s="12">
        <v>113</v>
      </c>
      <c r="J122" s="12">
        <v>4</v>
      </c>
    </row>
    <row r="123" spans="1:10" ht="42" customHeight="1" x14ac:dyDescent="0.15">
      <c r="A123" s="13"/>
      <c r="B123" s="15"/>
      <c r="C123" s="15"/>
      <c r="D123" s="16" t="s">
        <v>67</v>
      </c>
      <c r="E123" s="9" t="s">
        <v>38</v>
      </c>
      <c r="F123" s="10">
        <v>80</v>
      </c>
      <c r="G123" s="14"/>
      <c r="H123" s="1"/>
      <c r="I123" s="12">
        <v>114</v>
      </c>
      <c r="J123" s="12">
        <v>4</v>
      </c>
    </row>
    <row r="124" spans="1:10" ht="42" customHeight="1" x14ac:dyDescent="0.15">
      <c r="A124" s="20" t="s">
        <v>68</v>
      </c>
      <c r="B124" s="21"/>
      <c r="C124" s="21"/>
      <c r="D124" s="22"/>
      <c r="E124" s="9" t="s">
        <v>13</v>
      </c>
      <c r="F124" s="10">
        <v>1</v>
      </c>
      <c r="G124" s="11">
        <f>+G125+G127</f>
        <v>0</v>
      </c>
      <c r="H124" s="1"/>
      <c r="I124" s="12">
        <v>115</v>
      </c>
      <c r="J124" s="12"/>
    </row>
    <row r="125" spans="1:10" ht="42" customHeight="1" x14ac:dyDescent="0.15">
      <c r="A125" s="20" t="s">
        <v>69</v>
      </c>
      <c r="B125" s="21"/>
      <c r="C125" s="21"/>
      <c r="D125" s="22"/>
      <c r="E125" s="9" t="s">
        <v>13</v>
      </c>
      <c r="F125" s="10">
        <v>1</v>
      </c>
      <c r="G125" s="11">
        <f>+G126</f>
        <v>0</v>
      </c>
      <c r="H125" s="1"/>
      <c r="I125" s="12">
        <v>116</v>
      </c>
      <c r="J125" s="12">
        <v>200</v>
      </c>
    </row>
    <row r="126" spans="1:10" ht="42" customHeight="1" x14ac:dyDescent="0.15">
      <c r="A126" s="20" t="s">
        <v>70</v>
      </c>
      <c r="B126" s="21"/>
      <c r="C126" s="21"/>
      <c r="D126" s="22"/>
      <c r="E126" s="9" t="s">
        <v>13</v>
      </c>
      <c r="F126" s="10">
        <v>1</v>
      </c>
      <c r="G126" s="14"/>
      <c r="H126" s="1"/>
      <c r="I126" s="12">
        <v>117</v>
      </c>
      <c r="J126" s="12"/>
    </row>
    <row r="127" spans="1:10" ht="42" customHeight="1" x14ac:dyDescent="0.15">
      <c r="A127" s="20" t="s">
        <v>71</v>
      </c>
      <c r="B127" s="21"/>
      <c r="C127" s="21"/>
      <c r="D127" s="22"/>
      <c r="E127" s="9" t="s">
        <v>13</v>
      </c>
      <c r="F127" s="10">
        <v>1</v>
      </c>
      <c r="G127" s="11">
        <f>+G130</f>
        <v>0</v>
      </c>
      <c r="H127" s="1"/>
      <c r="I127" s="12">
        <v>118</v>
      </c>
      <c r="J127" s="12">
        <v>210</v>
      </c>
    </row>
    <row r="128" spans="1:10" ht="42" customHeight="1" x14ac:dyDescent="0.15">
      <c r="A128" s="13"/>
      <c r="B128" s="21" t="s">
        <v>72</v>
      </c>
      <c r="C128" s="21"/>
      <c r="D128" s="22"/>
      <c r="E128" s="9" t="s">
        <v>13</v>
      </c>
      <c r="F128" s="10">
        <v>1</v>
      </c>
      <c r="G128" s="14"/>
      <c r="H128" s="1"/>
      <c r="I128" s="12">
        <v>119</v>
      </c>
      <c r="J128" s="12" t="s">
        <v>73</v>
      </c>
    </row>
    <row r="129" spans="1:10" ht="42" customHeight="1" x14ac:dyDescent="0.15">
      <c r="A129" s="13"/>
      <c r="B129" s="21" t="s">
        <v>74</v>
      </c>
      <c r="C129" s="21"/>
      <c r="D129" s="22"/>
      <c r="E129" s="9" t="s">
        <v>13</v>
      </c>
      <c r="F129" s="10">
        <v>1</v>
      </c>
      <c r="G129" s="14"/>
      <c r="H129" s="1"/>
      <c r="I129" s="12">
        <v>120</v>
      </c>
      <c r="J129" s="12" t="s">
        <v>75</v>
      </c>
    </row>
    <row r="130" spans="1:10" ht="42" customHeight="1" x14ac:dyDescent="0.15">
      <c r="A130" s="20" t="s">
        <v>76</v>
      </c>
      <c r="B130" s="21"/>
      <c r="C130" s="21"/>
      <c r="D130" s="22"/>
      <c r="E130" s="9" t="s">
        <v>13</v>
      </c>
      <c r="F130" s="10">
        <v>1</v>
      </c>
      <c r="G130" s="14"/>
      <c r="H130" s="1"/>
      <c r="I130" s="12">
        <v>121</v>
      </c>
      <c r="J130" s="12"/>
    </row>
    <row r="131" spans="1:10" ht="42" customHeight="1" x14ac:dyDescent="0.15">
      <c r="A131" s="20" t="s">
        <v>77</v>
      </c>
      <c r="B131" s="21"/>
      <c r="C131" s="21"/>
      <c r="D131" s="22"/>
      <c r="E131" s="9" t="s">
        <v>13</v>
      </c>
      <c r="F131" s="10">
        <v>1</v>
      </c>
      <c r="G131" s="14"/>
      <c r="H131" s="1"/>
      <c r="I131" s="12">
        <v>122</v>
      </c>
      <c r="J131" s="12">
        <v>220</v>
      </c>
    </row>
    <row r="132" spans="1:10" ht="42" customHeight="1" x14ac:dyDescent="0.15">
      <c r="A132" s="20" t="s">
        <v>78</v>
      </c>
      <c r="B132" s="21"/>
      <c r="C132" s="21"/>
      <c r="D132" s="22"/>
      <c r="E132" s="9" t="s">
        <v>13</v>
      </c>
      <c r="F132" s="10">
        <v>1</v>
      </c>
      <c r="G132" s="11">
        <f>+G10+G131</f>
        <v>0</v>
      </c>
      <c r="H132" s="1"/>
      <c r="I132" s="12">
        <v>123</v>
      </c>
      <c r="J132" s="12">
        <v>30</v>
      </c>
    </row>
    <row r="133" spans="1:10" ht="42" customHeight="1" x14ac:dyDescent="0.15">
      <c r="A133" s="23" t="s">
        <v>79</v>
      </c>
      <c r="B133" s="24"/>
      <c r="C133" s="24"/>
      <c r="D133" s="25"/>
      <c r="E133" s="17" t="s">
        <v>80</v>
      </c>
      <c r="F133" s="18" t="s">
        <v>80</v>
      </c>
      <c r="G133" s="19">
        <f>G132</f>
        <v>0</v>
      </c>
      <c r="I133" s="12">
        <v>124</v>
      </c>
      <c r="J133" s="12">
        <v>90</v>
      </c>
    </row>
    <row r="134" spans="1:10" ht="42" customHeight="1" x14ac:dyDescent="0.15">
      <c r="I134" s="12">
        <v>99999</v>
      </c>
    </row>
    <row r="135" spans="1:10" ht="42" customHeight="1" x14ac:dyDescent="0.15"/>
  </sheetData>
  <sheetProtection algorithmName="SHA-512" hashValue="G33yxG0GyZ6SKGb9cViAWsUaJu3N6vmYO9wKQ16UZiHbn20vw341XdGVphNtVdku8Vbs7L/S5VrJc2rzkzUIMw==" saltValue="OKczyjnX1pq+zkR98f6g3Q==" spinCount="100000" sheet="1" objects="1" scenarios="1"/>
  <mergeCells count="38">
    <mergeCell ref="A133:D133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39:D39"/>
    <mergeCell ref="B50:D50"/>
    <mergeCell ref="C51:D51"/>
    <mergeCell ref="B61:D61"/>
    <mergeCell ref="C62:D62"/>
    <mergeCell ref="B66:D66"/>
    <mergeCell ref="C67:D67"/>
    <mergeCell ref="C73:D73"/>
    <mergeCell ref="B79:D79"/>
    <mergeCell ref="C80:D80"/>
    <mergeCell ref="B114:D114"/>
    <mergeCell ref="C115:D115"/>
    <mergeCell ref="B120:D120"/>
    <mergeCell ref="C121:D121"/>
    <mergeCell ref="A124:D124"/>
    <mergeCell ref="A125:D125"/>
    <mergeCell ref="A131:D131"/>
    <mergeCell ref="A132:D132"/>
    <mergeCell ref="A126:D126"/>
    <mergeCell ref="A127:D127"/>
    <mergeCell ref="B128:D128"/>
    <mergeCell ref="B129:D129"/>
    <mergeCell ref="A130:D13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tsuduki hiromitsu</cp:lastModifiedBy>
  <cp:lastPrinted>2026-08-17T11:42:27Z</cp:lastPrinted>
  <dcterms:created xsi:type="dcterms:W3CDTF">2014-01-09T08:55:00Z</dcterms:created>
  <dcterms:modified xsi:type="dcterms:W3CDTF">2026-08-17T11:44:05Z</dcterms:modified>
</cp:coreProperties>
</file>